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11" documentId="11_40653F3BDBDC51431112BCBAC537EE5AD73A9112" xr6:coauthVersionLast="47" xr6:coauthVersionMax="47" xr10:uidLastSave="{EA66FD11-C8E6-43B2-852E-313E92A0E2FC}"/>
  <bookViews>
    <workbookView xWindow="0" yWindow="0" windowWidth="20490" windowHeight="8340" xr2:uid="{00000000-000D-0000-FFFF-FFFF00000000}"/>
  </bookViews>
  <sheets>
    <sheet name="Dosificacion de concre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O25" i="1"/>
  <c r="J25" i="1"/>
  <c r="J35" i="1" s="1"/>
  <c r="H25" i="1"/>
  <c r="H35" i="1" l="1"/>
  <c r="O35" i="1"/>
  <c r="L25" i="1"/>
  <c r="L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.DATO DE ENTRADA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.DATO DE ENTRADA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.DATO DE ENTRADA</t>
        </r>
      </text>
    </comment>
    <comment ref="F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.DATO DE ENTRADA</t>
        </r>
      </text>
    </comment>
    <comment ref="C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.DATO DE ENTRADA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<sst xmlns="http://schemas.openxmlformats.org/spreadsheetml/2006/main" count="46" uniqueCount="31">
  <si>
    <t>DOCIFICACION DE CONCRETO</t>
  </si>
  <si>
    <t>resistencia de concreto f´c(kg/cm2)</t>
  </si>
  <si>
    <t>agua/cemento  A/C</t>
  </si>
  <si>
    <t>ASENTAMIENTO SLUMP (pulg)</t>
  </si>
  <si>
    <t>tamaño de agregado (pulg)</t>
  </si>
  <si>
    <t>docificacion en volumen cemento/arena/piedra</t>
  </si>
  <si>
    <t>materiales por 1M3</t>
  </si>
  <si>
    <t>cemento (bolsas)</t>
  </si>
  <si>
    <t>arena (m3)</t>
  </si>
  <si>
    <t>piedra (m3)</t>
  </si>
  <si>
    <t>agua (m3)</t>
  </si>
  <si>
    <t>peso de la bolsa cemento</t>
  </si>
  <si>
    <t>KG</t>
  </si>
  <si>
    <t>volumen de concreto</t>
  </si>
  <si>
    <t>m3</t>
  </si>
  <si>
    <t>3/4</t>
  </si>
  <si>
    <r>
      <t>1</t>
    </r>
    <r>
      <rPr>
        <b/>
        <sz val="16"/>
        <color theme="1"/>
        <rFont val="Calibri"/>
        <family val="2"/>
        <scheme val="minor"/>
      </rPr>
      <t xml:space="preserve"> :   </t>
    </r>
    <r>
      <rPr>
        <b/>
        <sz val="11"/>
        <color theme="1"/>
        <rFont val="Calibri"/>
        <family val="2"/>
        <scheme val="minor"/>
      </rPr>
      <t xml:space="preserve">2.5    </t>
    </r>
    <r>
      <rPr>
        <b/>
        <sz val="16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   3.5</t>
    </r>
  </si>
  <si>
    <t>m</t>
  </si>
  <si>
    <t>1/2</t>
  </si>
  <si>
    <r>
      <t>1</t>
    </r>
    <r>
      <rPr>
        <b/>
        <sz val="16"/>
        <color theme="1"/>
        <rFont val="Calibri"/>
        <family val="2"/>
        <scheme val="minor"/>
      </rPr>
      <t xml:space="preserve"> :   </t>
    </r>
    <r>
      <rPr>
        <b/>
        <sz val="11"/>
        <color theme="1"/>
        <rFont val="Calibri"/>
        <family val="2"/>
        <scheme val="minor"/>
      </rPr>
      <t xml:space="preserve">2.5    </t>
    </r>
    <r>
      <rPr>
        <b/>
        <sz val="16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   2.5</t>
    </r>
  </si>
  <si>
    <r>
      <t>1</t>
    </r>
    <r>
      <rPr>
        <b/>
        <sz val="16"/>
        <color theme="1"/>
        <rFont val="Calibri"/>
        <family val="2"/>
        <scheme val="minor"/>
      </rPr>
      <t xml:space="preserve"> :   </t>
    </r>
    <r>
      <rPr>
        <b/>
        <sz val="11"/>
        <color theme="1"/>
        <rFont val="Calibri"/>
        <family val="2"/>
        <scheme val="minor"/>
      </rPr>
      <t xml:space="preserve">2.0    </t>
    </r>
    <r>
      <rPr>
        <b/>
        <sz val="16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   2.0</t>
    </r>
  </si>
  <si>
    <r>
      <t>1</t>
    </r>
    <r>
      <rPr>
        <b/>
        <sz val="16"/>
        <color theme="1"/>
        <rFont val="Calibri"/>
        <family val="2"/>
        <scheme val="minor"/>
      </rPr>
      <t xml:space="preserve"> :   </t>
    </r>
    <r>
      <rPr>
        <b/>
        <sz val="11"/>
        <color theme="1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5    </t>
    </r>
    <r>
      <rPr>
        <b/>
        <sz val="16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   1.5</t>
    </r>
  </si>
  <si>
    <r>
      <t>1</t>
    </r>
    <r>
      <rPr>
        <b/>
        <sz val="16"/>
        <color theme="1"/>
        <rFont val="Calibri"/>
        <family val="2"/>
        <scheme val="minor"/>
      </rPr>
      <t xml:space="preserve"> :   </t>
    </r>
    <r>
      <rPr>
        <b/>
        <sz val="11"/>
        <color theme="1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1    </t>
    </r>
    <r>
      <rPr>
        <b/>
        <sz val="16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   1.5</t>
    </r>
  </si>
  <si>
    <t>RESULTADOS</t>
  </si>
  <si>
    <t>CEMENTO</t>
  </si>
  <si>
    <t>ARENA</t>
  </si>
  <si>
    <t>PIEDRA CHANCADA</t>
  </si>
  <si>
    <t>AGUA</t>
  </si>
  <si>
    <t>BOLSAS</t>
  </si>
  <si>
    <t>M3</t>
  </si>
  <si>
    <t>CON DESPERDICIO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</si>
</sst>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8"/>
      <color rgb="FFFF0000"/>
      <name val="Arial"/>
      <family val="2"/>
    </font>
    <font>
      <b/>
      <i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20"/>
      <color theme="1"/>
      <name val="Calibri"/>
      <family val="2"/>
      <scheme val="minor"/>
    </font>
    <font>
      <b/>
      <i/>
      <u/>
      <sz val="20"/>
      <color rgb="FF00B0F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 wrapText="1"/>
    </xf>
    <xf numFmtId="0" fontId="2" fillId="0" borderId="7" xfId="0" applyFont="1" applyBorder="1"/>
    <xf numFmtId="2" fontId="2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5" fillId="0" borderId="26" xfId="0" applyFont="1" applyBorder="1" applyAlignment="1">
      <alignment horizontal="center" vertical="center"/>
    </xf>
    <xf numFmtId="0" fontId="0" fillId="5" borderId="14" xfId="0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2" fontId="9" fillId="4" borderId="19" xfId="0" applyNumberFormat="1" applyFont="1" applyFill="1" applyBorder="1" applyAlignment="1">
      <alignment horizontal="center"/>
    </xf>
    <xf numFmtId="2" fontId="9" fillId="4" borderId="20" xfId="0" applyNumberFormat="1" applyFont="1" applyFill="1" applyBorder="1" applyAlignment="1">
      <alignment horizontal="center"/>
    </xf>
    <xf numFmtId="2" fontId="9" fillId="4" borderId="21" xfId="0" applyNumberFormat="1" applyFont="1" applyFill="1" applyBorder="1" applyAlignment="1">
      <alignment horizontal="center"/>
    </xf>
    <xf numFmtId="2" fontId="9" fillId="4" borderId="22" xfId="0" applyNumberFormat="1" applyFont="1" applyFill="1" applyBorder="1" applyAlignment="1">
      <alignment horizontal="center"/>
    </xf>
    <xf numFmtId="2" fontId="9" fillId="4" borderId="23" xfId="0" applyNumberFormat="1" applyFont="1" applyFill="1" applyBorder="1" applyAlignment="1">
      <alignment horizontal="center"/>
    </xf>
    <xf numFmtId="2" fontId="9" fillId="4" borderId="24" xfId="0" applyNumberFormat="1" applyFont="1" applyFill="1" applyBorder="1" applyAlignment="1">
      <alignment horizontal="center"/>
    </xf>
    <xf numFmtId="2" fontId="9" fillId="10" borderId="7" xfId="0" applyNumberFormat="1" applyFont="1" applyFill="1" applyBorder="1" applyAlignment="1">
      <alignment horizontal="center"/>
    </xf>
    <xf numFmtId="2" fontId="9" fillId="7" borderId="7" xfId="0" applyNumberFormat="1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2" fontId="9" fillId="11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15" xfId="0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9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9" fillId="9" borderId="7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0" fontId="6" fillId="1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17</xdr:row>
      <xdr:rowOff>171450</xdr:rowOff>
    </xdr:from>
    <xdr:to>
      <xdr:col>16</xdr:col>
      <xdr:colOff>0</xdr:colOff>
      <xdr:row>23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766"/>
        <a:stretch/>
      </xdr:blipFill>
      <xdr:spPr>
        <a:xfrm>
          <a:off x="5314950" y="4238625"/>
          <a:ext cx="6781800" cy="150495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4</xdr:row>
      <xdr:rowOff>0</xdr:rowOff>
    </xdr:from>
    <xdr:to>
      <xdr:col>4</xdr:col>
      <xdr:colOff>504725</xdr:colOff>
      <xdr:row>16</xdr:row>
      <xdr:rowOff>92654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0"/>
          <a:ext cx="1571525" cy="3200186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5</xdr:row>
      <xdr:rowOff>85725</xdr:rowOff>
    </xdr:from>
    <xdr:to>
      <xdr:col>4</xdr:col>
      <xdr:colOff>247650</xdr:colOff>
      <xdr:row>15</xdr:row>
      <xdr:rowOff>19050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295650" y="276225"/>
          <a:ext cx="0" cy="2428875"/>
        </a:xfrm>
        <a:prstGeom prst="line">
          <a:avLst/>
        </a:prstGeom>
        <a:ln w="28575" cap="flat" cmpd="sng" algn="ctr">
          <a:solidFill>
            <a:schemeClr val="accent1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15</xdr:row>
      <xdr:rowOff>38100</xdr:rowOff>
    </xdr:from>
    <xdr:to>
      <xdr:col>4</xdr:col>
      <xdr:colOff>333375</xdr:colOff>
      <xdr:row>17</xdr:row>
      <xdr:rowOff>9526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2971800" y="2724150"/>
          <a:ext cx="409575" cy="352426"/>
        </a:xfrm>
        <a:prstGeom prst="line">
          <a:avLst/>
        </a:prstGeom>
        <a:ln w="28575" cap="flat" cmpd="sng" algn="ctr">
          <a:solidFill>
            <a:schemeClr val="dk1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16</xdr:row>
      <xdr:rowOff>161925</xdr:rowOff>
    </xdr:from>
    <xdr:to>
      <xdr:col>3</xdr:col>
      <xdr:colOff>600075</xdr:colOff>
      <xdr:row>16</xdr:row>
      <xdr:rowOff>161925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2066925" y="3038475"/>
          <a:ext cx="819150" cy="0"/>
        </a:xfrm>
        <a:prstGeom prst="line">
          <a:avLst/>
        </a:prstGeom>
        <a:ln w="28575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158659</xdr:colOff>
      <xdr:row>8</xdr:row>
      <xdr:rowOff>74111</xdr:rowOff>
    </xdr:from>
    <xdr:ext cx="622391" cy="718466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206659" y="1026611"/>
          <a:ext cx="62239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H</a:t>
          </a:r>
        </a:p>
      </xdr:txBody>
    </xdr:sp>
    <xdr:clientData/>
  </xdr:oneCellAnchor>
  <xdr:oneCellAnchor>
    <xdr:from>
      <xdr:col>4</xdr:col>
      <xdr:colOff>114552</xdr:colOff>
      <xdr:row>15</xdr:row>
      <xdr:rowOff>50153</xdr:rowOff>
    </xdr:from>
    <xdr:ext cx="391143" cy="718466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0970527">
          <a:off x="3162552" y="2736203"/>
          <a:ext cx="3911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</a:t>
          </a:r>
        </a:p>
      </xdr:txBody>
    </xdr:sp>
    <xdr:clientData/>
  </xdr:oneCellAnchor>
  <xdr:oneCellAnchor>
    <xdr:from>
      <xdr:col>3</xdr:col>
      <xdr:colOff>161925</xdr:colOff>
      <xdr:row>16</xdr:row>
      <xdr:rowOff>0</xdr:rowOff>
    </xdr:from>
    <xdr:ext cx="400050" cy="737604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47925" y="2886075"/>
          <a:ext cx="400050" cy="73760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</a:t>
          </a:r>
          <a:endParaRPr lang="en-US" sz="4000" b="0" cap="none" spc="0">
            <a:ln w="0"/>
            <a:solidFill>
              <a:srgbClr val="C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6</xdr:col>
      <xdr:colOff>695325</xdr:colOff>
      <xdr:row>39</xdr:row>
      <xdr:rowOff>9526</xdr:rowOff>
    </xdr:from>
    <xdr:to>
      <xdr:col>15</xdr:col>
      <xdr:colOff>394451</xdr:colOff>
      <xdr:row>46</xdr:row>
      <xdr:rowOff>180976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766"/>
        <a:stretch/>
      </xdr:blipFill>
      <xdr:spPr>
        <a:xfrm>
          <a:off x="5267325" y="7658101"/>
          <a:ext cx="6685714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showGridLines="0" showRowColHeaders="0" tabSelected="1" view="pageBreakPreview" topLeftCell="A6" zoomScale="80" zoomScaleNormal="100" zoomScaleSheetLayoutView="80" workbookViewId="0">
      <selection activeCell="Y46" sqref="Y46"/>
    </sheetView>
  </sheetViews>
  <sheetFormatPr defaultColWidth="11.42578125" defaultRowHeight="15"/>
  <cols>
    <col min="12" max="12" width="18.140625" customWidth="1"/>
    <col min="14" max="14" width="9.42578125" customWidth="1"/>
    <col min="15" max="15" width="8.42578125" customWidth="1"/>
    <col min="16" max="16" width="8.28515625" customWidth="1"/>
  </cols>
  <sheetData>
    <row r="3" spans="1:16">
      <c r="A3" s="57" t="s">
        <v>0</v>
      </c>
      <c r="B3" s="58"/>
      <c r="C3" s="58"/>
      <c r="D3" s="58"/>
      <c r="E3" s="58"/>
      <c r="F3" s="58"/>
      <c r="G3" s="58"/>
    </row>
    <row r="4" spans="1:16">
      <c r="A4" s="58"/>
      <c r="B4" s="58"/>
      <c r="C4" s="58"/>
      <c r="D4" s="58"/>
      <c r="E4" s="58"/>
      <c r="F4" s="58"/>
      <c r="G4" s="58"/>
    </row>
    <row r="6" spans="1:16">
      <c r="H6" s="21" t="s">
        <v>1</v>
      </c>
      <c r="I6" s="21" t="s">
        <v>2</v>
      </c>
      <c r="J6" s="21" t="s">
        <v>3</v>
      </c>
      <c r="K6" s="21" t="s">
        <v>4</v>
      </c>
      <c r="L6" s="21" t="s">
        <v>5</v>
      </c>
      <c r="M6" s="16" t="s">
        <v>6</v>
      </c>
      <c r="N6" s="16"/>
      <c r="O6" s="16"/>
      <c r="P6" s="16"/>
    </row>
    <row r="7" spans="1:16" ht="15.75" thickBot="1">
      <c r="A7" s="10"/>
      <c r="H7" s="21"/>
      <c r="I7" s="21"/>
      <c r="J7" s="21"/>
      <c r="K7" s="21"/>
      <c r="L7" s="21"/>
      <c r="M7" s="17" t="s">
        <v>7</v>
      </c>
      <c r="N7" s="18" t="s">
        <v>8</v>
      </c>
      <c r="O7" s="19" t="s">
        <v>9</v>
      </c>
      <c r="P7" s="20" t="s">
        <v>10</v>
      </c>
    </row>
    <row r="8" spans="1:16" ht="45.75" thickBot="1">
      <c r="A8" s="13" t="s">
        <v>11</v>
      </c>
      <c r="B8" s="12">
        <v>42.5</v>
      </c>
      <c r="C8" s="15" t="s">
        <v>12</v>
      </c>
      <c r="E8" s="14">
        <v>42.5</v>
      </c>
      <c r="H8" s="21"/>
      <c r="I8" s="21"/>
      <c r="J8" s="21"/>
      <c r="K8" s="21"/>
      <c r="L8" s="21"/>
      <c r="M8" s="17"/>
      <c r="N8" s="18"/>
      <c r="O8" s="19"/>
      <c r="P8" s="20"/>
    </row>
    <row r="9" spans="1:16" ht="21">
      <c r="A9" s="48" t="s">
        <v>13</v>
      </c>
      <c r="B9" s="49">
        <f>F10*F17*C19</f>
        <v>0.52</v>
      </c>
      <c r="C9" s="50" t="s">
        <v>14</v>
      </c>
      <c r="H9" s="3">
        <v>140</v>
      </c>
      <c r="I9" s="3">
        <v>0.61</v>
      </c>
      <c r="J9" s="3">
        <v>4</v>
      </c>
      <c r="K9" s="4" t="s">
        <v>15</v>
      </c>
      <c r="L9" s="5" t="s">
        <v>16</v>
      </c>
      <c r="M9" s="3">
        <v>7.01</v>
      </c>
      <c r="N9" s="3">
        <v>0.51</v>
      </c>
      <c r="O9" s="3">
        <v>0.54</v>
      </c>
      <c r="P9" s="3">
        <v>0.184</v>
      </c>
    </row>
    <row r="10" spans="1:16" ht="21.75" thickBot="1">
      <c r="A10" s="48"/>
      <c r="B10" s="49"/>
      <c r="C10" s="51"/>
      <c r="F10" s="53">
        <v>2.6</v>
      </c>
      <c r="G10" s="38" t="s">
        <v>17</v>
      </c>
      <c r="H10" s="3">
        <v>175</v>
      </c>
      <c r="I10" s="3">
        <v>0.51</v>
      </c>
      <c r="J10" s="3">
        <v>3</v>
      </c>
      <c r="K10" s="4" t="s">
        <v>18</v>
      </c>
      <c r="L10" s="5" t="s">
        <v>19</v>
      </c>
      <c r="M10" s="3">
        <v>8.43</v>
      </c>
      <c r="N10" s="3">
        <v>0.54</v>
      </c>
      <c r="O10" s="3">
        <v>0.55000000000000004</v>
      </c>
      <c r="P10" s="3">
        <v>0.185</v>
      </c>
    </row>
    <row r="11" spans="1:16" ht="21">
      <c r="A11" s="48">
        <v>280</v>
      </c>
      <c r="B11" s="11"/>
      <c r="F11" s="54"/>
      <c r="G11" s="38"/>
      <c r="H11" s="3">
        <v>210</v>
      </c>
      <c r="I11" s="3">
        <v>0.45</v>
      </c>
      <c r="J11" s="3">
        <v>3</v>
      </c>
      <c r="K11" s="4" t="s">
        <v>18</v>
      </c>
      <c r="L11" s="5" t="s">
        <v>20</v>
      </c>
      <c r="M11" s="3">
        <v>9.73</v>
      </c>
      <c r="N11" s="3">
        <v>0.52</v>
      </c>
      <c r="O11" s="3">
        <v>0.53</v>
      </c>
      <c r="P11" s="3">
        <v>0.186</v>
      </c>
    </row>
    <row r="12" spans="1:16" ht="21.75" thickBot="1">
      <c r="A12" s="52"/>
      <c r="H12" s="3">
        <v>245</v>
      </c>
      <c r="I12" s="3">
        <v>0.38</v>
      </c>
      <c r="J12" s="3">
        <v>3</v>
      </c>
      <c r="K12" s="4" t="s">
        <v>18</v>
      </c>
      <c r="L12" s="5" t="s">
        <v>21</v>
      </c>
      <c r="M12" s="3">
        <v>11.5</v>
      </c>
      <c r="N12" s="6">
        <v>0.5</v>
      </c>
      <c r="O12" s="3">
        <v>0.51</v>
      </c>
      <c r="P12" s="3">
        <v>0.187</v>
      </c>
    </row>
    <row r="13" spans="1:16" ht="21">
      <c r="H13" s="3">
        <v>280</v>
      </c>
      <c r="I13" s="3">
        <v>0.38</v>
      </c>
      <c r="J13" s="3">
        <v>3</v>
      </c>
      <c r="K13" s="4" t="s">
        <v>18</v>
      </c>
      <c r="L13" s="5" t="s">
        <v>22</v>
      </c>
      <c r="M13" s="3">
        <v>13.34</v>
      </c>
      <c r="N13" s="3">
        <v>0.45</v>
      </c>
      <c r="O13" s="3">
        <v>0.51</v>
      </c>
      <c r="P13" s="3">
        <v>0.189</v>
      </c>
    </row>
    <row r="14" spans="1:16" ht="15.75" thickBot="1">
      <c r="I14" s="1"/>
      <c r="J14" s="1"/>
    </row>
    <row r="15" spans="1:16">
      <c r="H15" s="40" t="s">
        <v>23</v>
      </c>
      <c r="I15" s="41"/>
      <c r="J15" s="41"/>
      <c r="K15" s="41"/>
      <c r="L15" s="41"/>
      <c r="M15" s="41"/>
      <c r="N15" s="41"/>
      <c r="O15" s="41"/>
      <c r="P15" s="42"/>
    </row>
    <row r="16" spans="1:16" ht="15.75" thickBot="1">
      <c r="H16" s="43"/>
      <c r="I16" s="44"/>
      <c r="J16" s="44"/>
      <c r="K16" s="44"/>
      <c r="L16" s="44"/>
      <c r="M16" s="44"/>
      <c r="N16" s="44"/>
      <c r="O16" s="44"/>
      <c r="P16" s="45"/>
    </row>
    <row r="17" spans="1:16" ht="15" customHeight="1">
      <c r="F17" s="34">
        <v>0.5</v>
      </c>
      <c r="G17" s="38" t="s">
        <v>17</v>
      </c>
      <c r="H17" s="46" t="s">
        <v>24</v>
      </c>
      <c r="I17" s="46"/>
      <c r="J17" s="46" t="s">
        <v>25</v>
      </c>
      <c r="K17" s="46"/>
      <c r="L17" s="46" t="s">
        <v>26</v>
      </c>
      <c r="M17" s="46"/>
      <c r="N17" s="46"/>
      <c r="O17" s="46" t="s">
        <v>27</v>
      </c>
      <c r="P17" s="46"/>
    </row>
    <row r="18" spans="1:16" ht="15" customHeight="1" thickBot="1">
      <c r="F18" s="35"/>
      <c r="G18" s="38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23.25">
      <c r="C19" s="36">
        <v>0.4</v>
      </c>
      <c r="F19" s="8"/>
      <c r="H19" s="7"/>
      <c r="I19" s="7"/>
      <c r="J19" s="7"/>
      <c r="K19" s="7"/>
      <c r="L19" s="7"/>
      <c r="M19" s="7"/>
      <c r="N19" s="7"/>
      <c r="O19" s="7"/>
      <c r="P19" s="7"/>
    </row>
    <row r="20" spans="1:16" ht="34.5" thickBot="1">
      <c r="C20" s="37"/>
      <c r="D20" s="9" t="s">
        <v>17</v>
      </c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D21" s="8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67"/>
      <c r="B22" s="68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67"/>
      <c r="B23" s="68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H24" s="2"/>
      <c r="I24" s="2"/>
      <c r="J24" s="2"/>
      <c r="K24" s="2"/>
      <c r="L24" s="2"/>
      <c r="M24" s="2"/>
      <c r="N24" s="2"/>
      <c r="O24" s="2"/>
      <c r="P24" s="2"/>
    </row>
    <row r="25" spans="1:16" ht="15" customHeight="1">
      <c r="H25" s="39">
        <f>IF(A11=140,M9*B9,IF(A11=H10,M10*B9,IF(A11=H11,M11*B9,IF(A11=H12,M12*B9,IF(A11=H13,M13*B9)))))*E8/B8</f>
        <v>6.9368000000000007</v>
      </c>
      <c r="I25" s="39"/>
      <c r="J25" s="22">
        <f>IF(A11=H9,N9*B9,IF(A11=H10,N10*B9,IF(A11=H11,N11*B9,IF(A11=H12,N12*B9,IF(A11=H13,N13*B9)))))</f>
        <v>0.23400000000000001</v>
      </c>
      <c r="K25" s="23"/>
      <c r="L25" s="28">
        <f>IF(A11=H9,O9*B9,IF(A11=H10,O10*B9,IF(A11=H11,O11*B9,IF(A11=H12,O12*B9,IF(A11=H13,O13*B9)))))</f>
        <v>0.26519999999999999</v>
      </c>
      <c r="M25" s="28"/>
      <c r="N25" s="28"/>
      <c r="O25" s="29">
        <f>IF(A11=H9,P9*B9,IF(A11=H10,P10*B9,IF(A11=H11,P11*B9,IF(A11=H12,P12*B9,IF(A11=H13,P13*B9)))))</f>
        <v>9.8280000000000006E-2</v>
      </c>
      <c r="P25" s="29"/>
    </row>
    <row r="26" spans="1:16" ht="15" customHeight="1">
      <c r="H26" s="39"/>
      <c r="I26" s="39"/>
      <c r="J26" s="24"/>
      <c r="K26" s="25"/>
      <c r="L26" s="28"/>
      <c r="M26" s="28"/>
      <c r="N26" s="28"/>
      <c r="O26" s="29"/>
      <c r="P26" s="29"/>
    </row>
    <row r="27" spans="1:16" ht="15" customHeight="1">
      <c r="H27" s="39"/>
      <c r="I27" s="39"/>
      <c r="J27" s="26"/>
      <c r="K27" s="27"/>
      <c r="L27" s="28"/>
      <c r="M27" s="28"/>
      <c r="N27" s="28"/>
      <c r="O27" s="29"/>
      <c r="P27" s="29"/>
    </row>
    <row r="28" spans="1:16">
      <c r="H28" s="30" t="s">
        <v>28</v>
      </c>
      <c r="I28" s="30"/>
      <c r="J28" s="31" t="s">
        <v>29</v>
      </c>
      <c r="K28" s="31"/>
      <c r="L28" s="32" t="s">
        <v>29</v>
      </c>
      <c r="M28" s="32"/>
      <c r="N28" s="32"/>
      <c r="O28" s="33" t="s">
        <v>29</v>
      </c>
      <c r="P28" s="33"/>
    </row>
    <row r="29" spans="1:16">
      <c r="H29" s="30"/>
      <c r="I29" s="30"/>
      <c r="J29" s="31"/>
      <c r="K29" s="31"/>
      <c r="L29" s="32"/>
      <c r="M29" s="32"/>
      <c r="N29" s="32"/>
      <c r="O29" s="33"/>
      <c r="P29" s="33"/>
    </row>
    <row r="30" spans="1:16" ht="15.75" thickBot="1"/>
    <row r="31" spans="1:16">
      <c r="H31" s="59" t="s">
        <v>30</v>
      </c>
      <c r="I31" s="60"/>
      <c r="J31" s="60"/>
      <c r="K31" s="60"/>
      <c r="L31" s="60"/>
      <c r="M31" s="60"/>
      <c r="N31" s="60"/>
      <c r="O31" s="60"/>
      <c r="P31" s="61"/>
    </row>
    <row r="32" spans="1:16" ht="15.75" thickBot="1">
      <c r="H32" s="62"/>
      <c r="I32" s="63"/>
      <c r="J32" s="63"/>
      <c r="K32" s="63"/>
      <c r="L32" s="63"/>
      <c r="M32" s="63"/>
      <c r="N32" s="63"/>
      <c r="O32" s="63"/>
      <c r="P32" s="64"/>
    </row>
    <row r="33" spans="8:16">
      <c r="H33" s="46" t="s">
        <v>24</v>
      </c>
      <c r="I33" s="46"/>
      <c r="J33" s="46" t="s">
        <v>25</v>
      </c>
      <c r="K33" s="46"/>
      <c r="L33" s="46" t="s">
        <v>26</v>
      </c>
      <c r="M33" s="46"/>
      <c r="N33" s="46"/>
      <c r="O33" s="46" t="s">
        <v>27</v>
      </c>
      <c r="P33" s="46"/>
    </row>
    <row r="34" spans="8:16">
      <c r="H34" s="47"/>
      <c r="I34" s="47"/>
      <c r="J34" s="47"/>
      <c r="K34" s="47"/>
      <c r="L34" s="47"/>
      <c r="M34" s="47"/>
      <c r="N34" s="47"/>
      <c r="O34" s="47"/>
      <c r="P34" s="47"/>
    </row>
    <row r="35" spans="8:16">
      <c r="H35" s="65">
        <f>H25*1.05</f>
        <v>7.283640000000001</v>
      </c>
      <c r="I35" s="65"/>
      <c r="J35" s="22">
        <f>J25*1.05</f>
        <v>0.24570000000000003</v>
      </c>
      <c r="K35" s="23"/>
      <c r="L35" s="66">
        <f>L25*1.05</f>
        <v>0.27845999999999999</v>
      </c>
      <c r="M35" s="66"/>
      <c r="N35" s="66"/>
      <c r="O35" s="29">
        <f>O25*1.05</f>
        <v>0.10319400000000001</v>
      </c>
      <c r="P35" s="29"/>
    </row>
    <row r="36" spans="8:16">
      <c r="H36" s="65"/>
      <c r="I36" s="65"/>
      <c r="J36" s="24"/>
      <c r="K36" s="25"/>
      <c r="L36" s="66"/>
      <c r="M36" s="66"/>
      <c r="N36" s="66"/>
      <c r="O36" s="29"/>
      <c r="P36" s="29"/>
    </row>
    <row r="37" spans="8:16">
      <c r="H37" s="65"/>
      <c r="I37" s="65"/>
      <c r="J37" s="26"/>
      <c r="K37" s="27"/>
      <c r="L37" s="66"/>
      <c r="M37" s="66"/>
      <c r="N37" s="66"/>
      <c r="O37" s="29"/>
      <c r="P37" s="29"/>
    </row>
    <row r="38" spans="8:16">
      <c r="H38" s="55" t="s">
        <v>28</v>
      </c>
      <c r="I38" s="55"/>
      <c r="J38" s="31" t="s">
        <v>29</v>
      </c>
      <c r="K38" s="31"/>
      <c r="L38" s="56" t="s">
        <v>29</v>
      </c>
      <c r="M38" s="56"/>
      <c r="N38" s="56"/>
      <c r="O38" s="33" t="s">
        <v>29</v>
      </c>
      <c r="P38" s="33"/>
    </row>
    <row r="39" spans="8:16">
      <c r="H39" s="55"/>
      <c r="I39" s="55"/>
      <c r="J39" s="31"/>
      <c r="K39" s="31"/>
      <c r="L39" s="56"/>
      <c r="M39" s="56"/>
      <c r="N39" s="56"/>
      <c r="O39" s="33"/>
      <c r="P39" s="33"/>
    </row>
  </sheetData>
  <mergeCells count="48">
    <mergeCell ref="H38:I39"/>
    <mergeCell ref="J38:K39"/>
    <mergeCell ref="L38:N39"/>
    <mergeCell ref="O38:P39"/>
    <mergeCell ref="A3:G4"/>
    <mergeCell ref="H31:P32"/>
    <mergeCell ref="H33:I34"/>
    <mergeCell ref="J33:K34"/>
    <mergeCell ref="L33:N34"/>
    <mergeCell ref="O33:P34"/>
    <mergeCell ref="H35:I37"/>
    <mergeCell ref="J35:K37"/>
    <mergeCell ref="L35:N37"/>
    <mergeCell ref="O35:P37"/>
    <mergeCell ref="A22:A23"/>
    <mergeCell ref="B22:B23"/>
    <mergeCell ref="A9:A10"/>
    <mergeCell ref="B9:B10"/>
    <mergeCell ref="C9:C10"/>
    <mergeCell ref="A11:A12"/>
    <mergeCell ref="F10:F11"/>
    <mergeCell ref="F17:F18"/>
    <mergeCell ref="C19:C20"/>
    <mergeCell ref="G17:G18"/>
    <mergeCell ref="G10:G11"/>
    <mergeCell ref="H25:I27"/>
    <mergeCell ref="H15:P16"/>
    <mergeCell ref="H17:I18"/>
    <mergeCell ref="L17:N18"/>
    <mergeCell ref="O17:P18"/>
    <mergeCell ref="J17:K18"/>
    <mergeCell ref="J25:K27"/>
    <mergeCell ref="L25:N27"/>
    <mergeCell ref="O25:P27"/>
    <mergeCell ref="H28:I29"/>
    <mergeCell ref="J28:K29"/>
    <mergeCell ref="L28:N29"/>
    <mergeCell ref="O28:P29"/>
    <mergeCell ref="H6:H8"/>
    <mergeCell ref="I6:I8"/>
    <mergeCell ref="J6:J8"/>
    <mergeCell ref="K6:K8"/>
    <mergeCell ref="L6:L8"/>
    <mergeCell ref="M6:P6"/>
    <mergeCell ref="M7:M8"/>
    <mergeCell ref="N7:N8"/>
    <mergeCell ref="O7:O8"/>
    <mergeCell ref="P7:P8"/>
  </mergeCells>
  <dataValidations count="2">
    <dataValidation type="list" allowBlank="1" showInputMessage="1" showErrorMessage="1" sqref="A11:A12" xr:uid="{00000000-0002-0000-0000-000000000000}">
      <formula1>$H$9:$H$13</formula1>
    </dataValidation>
    <dataValidation type="list" allowBlank="1" showInputMessage="1" showErrorMessage="1" sqref="B11" xr:uid="{00000000-0002-0000-0000-000001000000}">
      <formula1>$G$8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Brandon Gonzalez</cp:lastModifiedBy>
  <cp:revision/>
  <dcterms:created xsi:type="dcterms:W3CDTF">2020-09-10T15:21:14Z</dcterms:created>
  <dcterms:modified xsi:type="dcterms:W3CDTF">2024-07-02T03:21:50Z</dcterms:modified>
  <cp:category/>
  <cp:contentStatus/>
</cp:coreProperties>
</file>